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regionemarche.intra\ormadfs\Dati1\giunta\utenti\PescaAcquacoltura\FEAMPA\2. Priorità 3_CLLD\331214_Attuazione SSL CLLD\Bando 5_1 sec\"/>
    </mc:Choice>
  </mc:AlternateContent>
  <xr:revisionPtr revIDLastSave="0" documentId="13_ncr:1_{937FEDD3-FEFC-4710-8678-FDA5FF0AB4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0" i="1" l="1"/>
  <c r="M20" i="1"/>
  <c r="V9" i="1"/>
  <c r="V20" i="1" s="1"/>
  <c r="U9" i="1"/>
  <c r="U20" i="1" s="1"/>
  <c r="T9" i="1"/>
  <c r="T20" i="1" s="1"/>
  <c r="S17" i="1"/>
  <c r="S20" i="1" s="1"/>
  <c r="R17" i="1"/>
  <c r="R20" i="1" s="1"/>
  <c r="Q17" i="1"/>
  <c r="Q20" i="1" s="1"/>
  <c r="P15" i="1"/>
  <c r="P16" i="1"/>
  <c r="P18" i="1"/>
  <c r="P19" i="1"/>
  <c r="O15" i="1"/>
  <c r="O16" i="1"/>
  <c r="O18" i="1"/>
  <c r="O19" i="1"/>
  <c r="N15" i="1"/>
  <c r="N16" i="1"/>
  <c r="N18" i="1"/>
  <c r="N19" i="1"/>
  <c r="P14" i="1"/>
  <c r="O14" i="1"/>
  <c r="N14" i="1"/>
  <c r="P8" i="1"/>
  <c r="P10" i="1"/>
  <c r="P11" i="1"/>
  <c r="P13" i="1"/>
  <c r="O8" i="1"/>
  <c r="O10" i="1"/>
  <c r="O11" i="1"/>
  <c r="O13" i="1"/>
  <c r="N8" i="1"/>
  <c r="N10" i="1"/>
  <c r="N11" i="1"/>
  <c r="N13" i="1"/>
  <c r="P7" i="1"/>
  <c r="O7" i="1"/>
  <c r="N7" i="1"/>
</calcChain>
</file>

<file path=xl/sharedStrings.xml><?xml version="1.0" encoding="utf-8"?>
<sst xmlns="http://schemas.openxmlformats.org/spreadsheetml/2006/main" count="115" uniqueCount="107">
  <si>
    <t>Beneficiario</t>
  </si>
  <si>
    <t>%</t>
  </si>
  <si>
    <t>Punteggio</t>
  </si>
  <si>
    <t>Codice
pratica</t>
  </si>
  <si>
    <t>Spesa
ammessa</t>
  </si>
  <si>
    <t>n.</t>
  </si>
  <si>
    <t>Sede Legale</t>
  </si>
  <si>
    <t>Contributo concesso</t>
  </si>
  <si>
    <t>P.IVA</t>
  </si>
  <si>
    <t>CONTRIBUTO CONCESSO - quote e annualità</t>
  </si>
  <si>
    <t>CUP</t>
  </si>
  <si>
    <t>Comune di Pesaro</t>
  </si>
  <si>
    <t>Comune di Ancona</t>
  </si>
  <si>
    <t>Comune di Fano</t>
  </si>
  <si>
    <t>Comune di San Benedetto Del Tronto</t>
  </si>
  <si>
    <t>Codice Fiscale</t>
  </si>
  <si>
    <t xml:space="preserve">VIA LARGO XXIV MAGGIO 1 , 60123 ANCONA (AN) </t>
  </si>
  <si>
    <t>00351040423</t>
  </si>
  <si>
    <t>00360140446</t>
  </si>
  <si>
    <t>00272430414</t>
  </si>
  <si>
    <t xml:space="preserve">VIALE ALCIDE DE GASPERI 124, 63074 SAN BENEDETTO DEL TRONTO (AP) </t>
  </si>
  <si>
    <t xml:space="preserve">PIAZZA DEL POPOLO 1, 61121 PESARO (PU) </t>
  </si>
  <si>
    <t>00127440410</t>
  </si>
  <si>
    <t xml:space="preserve">VIA SAN FRANCESCO D'ASSISI 76, 61032 FANO (PU) </t>
  </si>
  <si>
    <t>Quota UE cap. 2160320055</t>
  </si>
  <si>
    <t>Quota Regione cap.   2160320057</t>
  </si>
  <si>
    <t>Quota Stato cap.  2160320056</t>
  </si>
  <si>
    <t>Quota UE cap.  2160320058</t>
  </si>
  <si>
    <t>Quota Stato cap.  2160320059</t>
  </si>
  <si>
    <t>Quota Regione cap.  2160320060</t>
  </si>
  <si>
    <t>PN FEAMPA 2021-2027 Codice intervento 331214 - CLLD – Avviso Azione 5.1  (seconda edizione)</t>
  </si>
  <si>
    <t>Comune di Gabicce Mare</t>
  </si>
  <si>
    <t>Ente Parco Regionale San Bartolo</t>
  </si>
  <si>
    <t>Comune di Civitanova Marche</t>
  </si>
  <si>
    <t>Comune di Porto san Giorgio</t>
  </si>
  <si>
    <t>Ente Parco Regionale del Conero</t>
  </si>
  <si>
    <t>Comune di Porto Recanati</t>
  </si>
  <si>
    <t>Comune di Grottammare</t>
  </si>
  <si>
    <t>Angelici Paolo</t>
  </si>
  <si>
    <t>Comune di Cupra Marittima</t>
  </si>
  <si>
    <t>01331150423</t>
  </si>
  <si>
    <t>14/331214/26/MA</t>
  </si>
  <si>
    <t>15/331214/26/MA</t>
  </si>
  <si>
    <t>02824530410</t>
  </si>
  <si>
    <t>Annualità 2026</t>
  </si>
  <si>
    <t>00262470438</t>
  </si>
  <si>
    <t>00358090447</t>
  </si>
  <si>
    <t>00255040438</t>
  </si>
  <si>
    <t>00403440449</t>
  </si>
  <si>
    <t>01178930440</t>
  </si>
  <si>
    <t>00356330449</t>
  </si>
  <si>
    <t>10/331214/26/MA</t>
  </si>
  <si>
    <t>8/331214/26/MA</t>
  </si>
  <si>
    <t>11/331214/26/MA</t>
  </si>
  <si>
    <t>7/331214/26/MA</t>
  </si>
  <si>
    <t>12/331214/26/MA</t>
  </si>
  <si>
    <t>16/331214/26/MA</t>
  </si>
  <si>
    <t>4/331214/26/MA</t>
  </si>
  <si>
    <t>6/331214/26/MA</t>
  </si>
  <si>
    <t>9/331214/26/MA</t>
  </si>
  <si>
    <t>5/331214/26/MA</t>
  </si>
  <si>
    <t>2/331214/26/MA</t>
  </si>
  <si>
    <t>00262320419</t>
  </si>
  <si>
    <t>TOTALI</t>
  </si>
  <si>
    <t>I48H26000070007</t>
  </si>
  <si>
    <t>I38H26000180004</t>
  </si>
  <si>
    <t>I98H26000150004</t>
  </si>
  <si>
    <t>I78H26000100004</t>
  </si>
  <si>
    <t>I48H26000060004</t>
  </si>
  <si>
    <t>I38H26000200004</t>
  </si>
  <si>
    <t>I18H26000080004</t>
  </si>
  <si>
    <t>I68H26000090004</t>
  </si>
  <si>
    <t>I78H26000110004</t>
  </si>
  <si>
    <t>I98H26000160004</t>
  </si>
  <si>
    <t>I88H26000010004</t>
  </si>
  <si>
    <t>I38H26000190004</t>
  </si>
  <si>
    <t>I78H26000090005</t>
  </si>
  <si>
    <t>81001530443</t>
  </si>
  <si>
    <t>VIA MARCONI, 50 63066 GROTTAMMARE (AP)</t>
  </si>
  <si>
    <t>82000670446</t>
  </si>
  <si>
    <t>92019510418</t>
  </si>
  <si>
    <t>93027340426</t>
  </si>
  <si>
    <t>VIA CESARE BATTISTI  66, 61011 GABICCE MARE (PU)</t>
  </si>
  <si>
    <t xml:space="preserve"> P.ZZA XX SETTEMBRE 93, 621012 Civitanova Marche (MC)</t>
  </si>
  <si>
    <t xml:space="preserve">VIA V. VENETO  5, 63822 Porto San Giorgio (FM) </t>
  </si>
  <si>
    <t>V.LE VARSAVIA snc, 61121 PESARO (PU)</t>
  </si>
  <si>
    <t xml:space="preserve">PIAZZA DELLA LIBERTA 11, 63064 CUPRA MARITTIMA (AP)
</t>
  </si>
  <si>
    <t>VIA PESCHIERA 30,  SIROLO 60020 (AN)</t>
  </si>
  <si>
    <t>61R</t>
  </si>
  <si>
    <t>N° protocollo
istanza GALPA</t>
  </si>
  <si>
    <t>66R</t>
  </si>
  <si>
    <t>79R</t>
  </si>
  <si>
    <t>82R</t>
  </si>
  <si>
    <t>84R</t>
  </si>
  <si>
    <t>85R</t>
  </si>
  <si>
    <t>86R</t>
  </si>
  <si>
    <t>89R</t>
  </si>
  <si>
    <t>90R</t>
  </si>
  <si>
    <t>91R</t>
  </si>
  <si>
    <t>92R</t>
  </si>
  <si>
    <t>94-95R</t>
  </si>
  <si>
    <t>96R</t>
  </si>
  <si>
    <t>Quota UE cap. 2160320070</t>
  </si>
  <si>
    <t>Quota Stato cap.  2160320071</t>
  </si>
  <si>
    <t>Quota Regione cap.  2160320072</t>
  </si>
  <si>
    <t>ALLEGATO B Concessione Contributi</t>
  </si>
  <si>
    <t>CORSO MATTEOTTI, 230  62017 PORTO RECANATI (MC)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</si>
</sst>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 &quot;€&quot;* #,##0.00_ ;_ &quot;€&quot;* \-#,##0.00_ ;_ &quot;€&quot;* &quot;-&quot;??_ ;_ @_ "/>
    <numFmt numFmtId="165" formatCode="#,##0.00\ &quot;€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6"/>
      <color rgb="FF222222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222222"/>
      <name val="Arial"/>
      <family val="2"/>
    </font>
    <font>
      <b/>
      <sz val="10"/>
      <color indexed="8"/>
      <name val="Calibri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6" fillId="0" borderId="0" xfId="0" applyFont="1"/>
    <xf numFmtId="164" fontId="3" fillId="0" borderId="0" xfId="0" applyNumberFormat="1" applyFont="1"/>
    <xf numFmtId="0" fontId="8" fillId="0" borderId="0" xfId="0" applyFont="1"/>
    <xf numFmtId="0" fontId="9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3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3" fillId="3" borderId="8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vertical="center"/>
    </xf>
    <xf numFmtId="0" fontId="8" fillId="0" borderId="0" xfId="0" applyFont="1" applyAlignment="1">
      <alignment horizontal="left"/>
    </xf>
    <xf numFmtId="9" fontId="2" fillId="3" borderId="8" xfId="3" applyFont="1" applyFill="1" applyBorder="1" applyAlignment="1">
      <alignment horizontal="center" vertical="center"/>
    </xf>
    <xf numFmtId="9" fontId="2" fillId="0" borderId="8" xfId="3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vertical="center"/>
    </xf>
    <xf numFmtId="0" fontId="3" fillId="3" borderId="17" xfId="0" applyFont="1" applyFill="1" applyBorder="1" applyAlignment="1">
      <alignment vertical="center"/>
    </xf>
    <xf numFmtId="9" fontId="2" fillId="3" borderId="13" xfId="3" applyFont="1" applyFill="1" applyBorder="1" applyAlignment="1">
      <alignment horizontal="center" vertical="center"/>
    </xf>
    <xf numFmtId="49" fontId="12" fillId="3" borderId="4" xfId="0" applyNumberFormat="1" applyFont="1" applyFill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 vertical="center"/>
    </xf>
    <xf numFmtId="49" fontId="0" fillId="3" borderId="17" xfId="0" applyNumberFormat="1" applyFont="1" applyFill="1" applyBorder="1" applyAlignment="1">
      <alignment horizontal="center" vertical="center"/>
    </xf>
    <xf numFmtId="49" fontId="0" fillId="0" borderId="11" xfId="0" quotePrefix="1" applyNumberFormat="1" applyFont="1" applyBorder="1" applyAlignment="1">
      <alignment horizontal="center" vertical="center"/>
    </xf>
    <xf numFmtId="49" fontId="12" fillId="3" borderId="11" xfId="0" quotePrefix="1" applyNumberFormat="1" applyFont="1" applyFill="1" applyBorder="1" applyAlignment="1">
      <alignment horizontal="center" vertical="center"/>
    </xf>
    <xf numFmtId="49" fontId="0" fillId="3" borderId="18" xfId="0" quotePrefix="1" applyNumberFormat="1" applyFont="1" applyFill="1" applyBorder="1" applyAlignment="1">
      <alignment horizontal="center" vertical="center"/>
    </xf>
    <xf numFmtId="0" fontId="8" fillId="0" borderId="0" xfId="0" applyFont="1" applyAlignment="1"/>
    <xf numFmtId="9" fontId="3" fillId="0" borderId="16" xfId="0" applyNumberFormat="1" applyFont="1" applyBorder="1" applyAlignment="1">
      <alignment horizontal="center" vertical="center"/>
    </xf>
    <xf numFmtId="9" fontId="3" fillId="3" borderId="12" xfId="0" applyNumberFormat="1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0" fontId="0" fillId="3" borderId="13" xfId="0" applyFont="1" applyFill="1" applyBorder="1" applyAlignment="1">
      <alignment horizontal="center" vertical="center" wrapText="1"/>
    </xf>
    <xf numFmtId="8" fontId="0" fillId="3" borderId="8" xfId="0" applyNumberFormat="1" applyFont="1" applyFill="1" applyBorder="1" applyAlignment="1">
      <alignment vertical="center" wrapText="1"/>
    </xf>
    <xf numFmtId="8" fontId="0" fillId="0" borderId="16" xfId="0" applyNumberFormat="1" applyFont="1" applyBorder="1" applyAlignment="1">
      <alignment vertical="center" wrapText="1"/>
    </xf>
    <xf numFmtId="8" fontId="0" fillId="0" borderId="8" xfId="0" applyNumberFormat="1" applyFont="1" applyBorder="1" applyAlignment="1">
      <alignment vertical="center" wrapText="1"/>
    </xf>
    <xf numFmtId="8" fontId="0" fillId="3" borderId="13" xfId="0" applyNumberFormat="1" applyFont="1" applyFill="1" applyBorder="1" applyAlignment="1">
      <alignment vertical="center" wrapText="1"/>
    </xf>
    <xf numFmtId="8" fontId="0" fillId="0" borderId="16" xfId="0" applyNumberFormat="1" applyFont="1" applyBorder="1" applyAlignment="1">
      <alignment vertical="center"/>
    </xf>
    <xf numFmtId="0" fontId="3" fillId="0" borderId="16" xfId="0" applyFont="1" applyBorder="1" applyAlignment="1">
      <alignment horizontal="left" vertical="center"/>
    </xf>
    <xf numFmtId="0" fontId="3" fillId="3" borderId="12" xfId="0" applyFont="1" applyFill="1" applyBorder="1" applyAlignment="1">
      <alignment horizontal="left" vertical="center"/>
    </xf>
    <xf numFmtId="164" fontId="12" fillId="3" borderId="16" xfId="2" applyNumberFormat="1" applyFont="1" applyFill="1" applyBorder="1" applyAlignment="1">
      <alignment horizontal="left" vertical="center" wrapText="1"/>
    </xf>
    <xf numFmtId="164" fontId="12" fillId="3" borderId="8" xfId="2" applyNumberFormat="1" applyFont="1" applyFill="1" applyBorder="1" applyAlignment="1">
      <alignment horizontal="left" vertical="center" wrapText="1"/>
    </xf>
    <xf numFmtId="164" fontId="12" fillId="4" borderId="16" xfId="2" applyNumberFormat="1" applyFont="1" applyFill="1" applyBorder="1" applyAlignment="1">
      <alignment horizontal="left" vertical="center" wrapText="1"/>
    </xf>
    <xf numFmtId="164" fontId="12" fillId="4" borderId="8" xfId="2" applyNumberFormat="1" applyFont="1" applyFill="1" applyBorder="1" applyAlignment="1">
      <alignment horizontal="left" vertical="center" wrapText="1"/>
    </xf>
    <xf numFmtId="8" fontId="1" fillId="0" borderId="16" xfId="0" applyNumberFormat="1" applyFont="1" applyBorder="1" applyAlignment="1">
      <alignment horizontal="right" vertical="center" wrapText="1"/>
    </xf>
    <xf numFmtId="164" fontId="12" fillId="3" borderId="19" xfId="2" applyNumberFormat="1" applyFont="1" applyFill="1" applyBorder="1" applyAlignment="1">
      <alignment horizontal="left" vertical="center" wrapText="1"/>
    </xf>
    <xf numFmtId="164" fontId="12" fillId="0" borderId="8" xfId="2" applyNumberFormat="1" applyFont="1" applyBorder="1" applyAlignment="1">
      <alignment horizontal="left" vertical="center" wrapText="1"/>
    </xf>
    <xf numFmtId="164" fontId="13" fillId="3" borderId="13" xfId="2" applyNumberFormat="1" applyFont="1" applyFill="1" applyBorder="1" applyAlignment="1">
      <alignment horizontal="left" vertical="center" wrapText="1"/>
    </xf>
    <xf numFmtId="8" fontId="1" fillId="3" borderId="13" xfId="0" applyNumberFormat="1" applyFont="1" applyFill="1" applyBorder="1" applyAlignment="1">
      <alignment horizontal="right" vertical="center" wrapText="1"/>
    </xf>
    <xf numFmtId="8" fontId="0" fillId="3" borderId="12" xfId="0" applyNumberFormat="1" applyFont="1" applyFill="1" applyBorder="1" applyAlignment="1">
      <alignment vertical="center"/>
    </xf>
    <xf numFmtId="49" fontId="3" fillId="3" borderId="12" xfId="0" applyNumberFormat="1" applyFont="1" applyFill="1" applyBorder="1" applyAlignment="1">
      <alignment horizontal="center" vertical="center"/>
    </xf>
    <xf numFmtId="164" fontId="10" fillId="2" borderId="22" xfId="0" applyNumberFormat="1" applyFont="1" applyFill="1" applyBorder="1" applyAlignment="1">
      <alignment horizontal="center" vertical="center" wrapText="1"/>
    </xf>
    <xf numFmtId="164" fontId="10" fillId="2" borderId="23" xfId="0" applyNumberFormat="1" applyFont="1" applyFill="1" applyBorder="1" applyAlignment="1">
      <alignment horizontal="center" vertical="center" wrapText="1"/>
    </xf>
    <xf numFmtId="164" fontId="10" fillId="2" borderId="20" xfId="0" applyNumberFormat="1" applyFont="1" applyFill="1" applyBorder="1" applyAlignment="1">
      <alignment horizontal="center" vertical="center" wrapText="1"/>
    </xf>
    <xf numFmtId="164" fontId="10" fillId="2" borderId="14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5" fillId="0" borderId="0" xfId="0" applyFont="1"/>
    <xf numFmtId="8" fontId="5" fillId="0" borderId="0" xfId="0" applyNumberFormat="1" applyFont="1"/>
    <xf numFmtId="164" fontId="5" fillId="0" borderId="0" xfId="0" applyNumberFormat="1" applyFont="1"/>
    <xf numFmtId="164" fontId="12" fillId="3" borderId="8" xfId="0" applyNumberFormat="1" applyFont="1" applyFill="1" applyBorder="1" applyAlignment="1">
      <alignment vertical="center"/>
    </xf>
    <xf numFmtId="164" fontId="12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2" borderId="8" xfId="0" applyFont="1" applyFill="1" applyBorder="1" applyAlignment="1">
      <alignment horizontal="center" vertical="center"/>
    </xf>
    <xf numFmtId="0" fontId="0" fillId="0" borderId="8" xfId="0" applyBorder="1" applyAlignment="1"/>
    <xf numFmtId="0" fontId="7" fillId="2" borderId="8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65" fontId="5" fillId="2" borderId="2" xfId="0" applyNumberFormat="1" applyFont="1" applyFill="1" applyBorder="1" applyAlignment="1">
      <alignment horizontal="center" vertical="center" wrapText="1"/>
    </xf>
    <xf numFmtId="165" fontId="5" fillId="2" borderId="13" xfId="0" applyNumberFormat="1" applyFont="1" applyFill="1" applyBorder="1" applyAlignment="1">
      <alignment horizontal="center" vertical="center" wrapText="1"/>
    </xf>
    <xf numFmtId="164" fontId="5" fillId="2" borderId="21" xfId="0" applyNumberFormat="1" applyFont="1" applyFill="1" applyBorder="1" applyAlignment="1">
      <alignment horizontal="center" vertical="center" wrapText="1"/>
    </xf>
    <xf numFmtId="164" fontId="5" fillId="2" borderId="15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164" fontId="5" fillId="2" borderId="13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</cellXfs>
  <cellStyles count="4">
    <cellStyle name="Migliaia 2 2" xfId="1" xr:uid="{00000000-0005-0000-0000-000001000000}"/>
    <cellStyle name="Normale" xfId="0" builtinId="0"/>
    <cellStyle name="Percentuale" xfId="3" builtinId="5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0"/>
  <sheetViews>
    <sheetView tabSelected="1" topLeftCell="G2" zoomScale="80" zoomScaleNormal="80" workbookViewId="0">
      <selection activeCell="J33" sqref="J33"/>
    </sheetView>
  </sheetViews>
  <sheetFormatPr defaultColWidth="8.7109375" defaultRowHeight="12.75" x14ac:dyDescent="0.2"/>
  <cols>
    <col min="1" max="1" width="2.7109375" style="1" customWidth="1"/>
    <col min="2" max="2" width="4.42578125" style="1" customWidth="1"/>
    <col min="3" max="3" width="10.42578125" style="1" customWidth="1"/>
    <col min="4" max="4" width="16.85546875" style="1" customWidth="1"/>
    <col min="5" max="5" width="12" style="1" customWidth="1"/>
    <col min="6" max="6" width="19.140625" style="1" customWidth="1"/>
    <col min="7" max="7" width="36" style="1" customWidth="1"/>
    <col min="8" max="9" width="14.7109375" style="1" customWidth="1"/>
    <col min="10" max="10" width="59.7109375" style="1" customWidth="1"/>
    <col min="11" max="11" width="17.5703125" style="6" customWidth="1"/>
    <col min="12" max="12" width="7.42578125" style="1" bestFit="1" customWidth="1"/>
    <col min="13" max="13" width="17.42578125" style="6" customWidth="1"/>
    <col min="14" max="19" width="17.42578125" style="9" customWidth="1"/>
    <col min="20" max="21" width="15.140625" style="9" customWidth="1"/>
    <col min="22" max="22" width="17.140625" style="9" customWidth="1"/>
    <col min="23" max="16384" width="8.7109375" style="9"/>
  </cols>
  <sheetData>
    <row r="1" spans="1:22" ht="18" customHeight="1" x14ac:dyDescent="0.3">
      <c r="H1" s="5"/>
      <c r="J1" s="5"/>
    </row>
    <row r="2" spans="1:22" ht="15.75" x14ac:dyDescent="0.25">
      <c r="B2" s="71" t="s">
        <v>105</v>
      </c>
      <c r="C2" s="71"/>
      <c r="D2" s="71"/>
      <c r="E2" s="72"/>
      <c r="F2" s="11"/>
      <c r="G2" s="7"/>
      <c r="H2" s="8"/>
      <c r="J2" s="8"/>
    </row>
    <row r="3" spans="1:22" ht="15.75" x14ac:dyDescent="0.25">
      <c r="B3" s="35" t="s">
        <v>30</v>
      </c>
      <c r="C3" s="35"/>
      <c r="D3" s="35"/>
      <c r="E3" s="35"/>
      <c r="F3" s="35"/>
      <c r="G3" s="35"/>
      <c r="H3" s="16"/>
      <c r="J3" s="35"/>
    </row>
    <row r="4" spans="1:22" ht="18" customHeight="1" thickBot="1" x14ac:dyDescent="0.35">
      <c r="H4" s="5"/>
      <c r="J4" s="5"/>
      <c r="N4" s="75" t="s">
        <v>9</v>
      </c>
      <c r="O4" s="75"/>
      <c r="P4" s="75"/>
      <c r="Q4" s="75"/>
      <c r="R4" s="75"/>
      <c r="S4" s="75"/>
      <c r="T4" s="74"/>
      <c r="U4" s="74"/>
      <c r="V4" s="74"/>
    </row>
    <row r="5" spans="1:22" ht="33.75" customHeight="1" x14ac:dyDescent="0.25">
      <c r="B5" s="78" t="s">
        <v>5</v>
      </c>
      <c r="C5" s="84" t="s">
        <v>2</v>
      </c>
      <c r="D5" s="88" t="s">
        <v>3</v>
      </c>
      <c r="E5" s="76" t="s">
        <v>89</v>
      </c>
      <c r="F5" s="76" t="s">
        <v>10</v>
      </c>
      <c r="G5" s="86" t="s">
        <v>0</v>
      </c>
      <c r="H5" s="92" t="s">
        <v>15</v>
      </c>
      <c r="I5" s="94" t="s">
        <v>8</v>
      </c>
      <c r="J5" s="92" t="s">
        <v>6</v>
      </c>
      <c r="K5" s="90" t="s">
        <v>4</v>
      </c>
      <c r="L5" s="80" t="s">
        <v>1</v>
      </c>
      <c r="M5" s="82" t="s">
        <v>7</v>
      </c>
      <c r="N5" s="73" t="s">
        <v>44</v>
      </c>
      <c r="O5" s="73"/>
      <c r="P5" s="73"/>
      <c r="Q5" s="73"/>
      <c r="R5" s="73"/>
      <c r="S5" s="73"/>
      <c r="T5" s="74"/>
      <c r="U5" s="74"/>
      <c r="V5" s="74"/>
    </row>
    <row r="6" spans="1:22" s="10" customFormat="1" ht="40.5" customHeight="1" thickBot="1" x14ac:dyDescent="0.3">
      <c r="A6" s="2"/>
      <c r="B6" s="79"/>
      <c r="C6" s="85"/>
      <c r="D6" s="89"/>
      <c r="E6" s="77"/>
      <c r="F6" s="77"/>
      <c r="G6" s="87"/>
      <c r="H6" s="93"/>
      <c r="I6" s="95"/>
      <c r="J6" s="93"/>
      <c r="K6" s="91"/>
      <c r="L6" s="81"/>
      <c r="M6" s="83"/>
      <c r="N6" s="61" t="s">
        <v>24</v>
      </c>
      <c r="O6" s="62" t="s">
        <v>26</v>
      </c>
      <c r="P6" s="63" t="s">
        <v>25</v>
      </c>
      <c r="Q6" s="64" t="s">
        <v>27</v>
      </c>
      <c r="R6" s="62" t="s">
        <v>28</v>
      </c>
      <c r="S6" s="63" t="s">
        <v>29</v>
      </c>
      <c r="T6" s="64" t="s">
        <v>102</v>
      </c>
      <c r="U6" s="62" t="s">
        <v>103</v>
      </c>
      <c r="V6" s="63" t="s">
        <v>104</v>
      </c>
    </row>
    <row r="7" spans="1:22" s="10" customFormat="1" ht="20.100000000000001" customHeight="1" x14ac:dyDescent="0.25">
      <c r="A7" s="2"/>
      <c r="B7" s="21">
        <v>1</v>
      </c>
      <c r="C7" s="20">
        <v>76.25</v>
      </c>
      <c r="D7" s="14" t="s">
        <v>51</v>
      </c>
      <c r="E7" s="14" t="s">
        <v>97</v>
      </c>
      <c r="F7" s="38" t="s">
        <v>65</v>
      </c>
      <c r="G7" s="15" t="s">
        <v>12</v>
      </c>
      <c r="H7" s="29" t="s">
        <v>17</v>
      </c>
      <c r="I7" s="33" t="s">
        <v>17</v>
      </c>
      <c r="J7" s="4" t="s">
        <v>16</v>
      </c>
      <c r="K7" s="43">
        <v>100000</v>
      </c>
      <c r="L7" s="17">
        <v>0.8</v>
      </c>
      <c r="M7" s="43">
        <v>80000</v>
      </c>
      <c r="N7" s="50">
        <f>M7/100*50</f>
        <v>40000</v>
      </c>
      <c r="O7" s="51">
        <f>M7/100*35</f>
        <v>28000</v>
      </c>
      <c r="P7" s="51">
        <f>M7/100*15</f>
        <v>12000</v>
      </c>
      <c r="Q7" s="51"/>
      <c r="R7" s="51"/>
      <c r="S7" s="51"/>
      <c r="T7" s="51"/>
      <c r="U7" s="51"/>
      <c r="V7" s="51"/>
    </row>
    <row r="8" spans="1:22" s="10" customFormat="1" ht="20.100000000000001" customHeight="1" x14ac:dyDescent="0.25">
      <c r="A8" s="2"/>
      <c r="B8" s="22">
        <v>2</v>
      </c>
      <c r="C8" s="22">
        <v>71.25</v>
      </c>
      <c r="D8" s="22" t="s">
        <v>52</v>
      </c>
      <c r="E8" s="22" t="s">
        <v>88</v>
      </c>
      <c r="F8" s="39" t="s">
        <v>66</v>
      </c>
      <c r="G8" s="13" t="s">
        <v>31</v>
      </c>
      <c r="H8" s="30" t="s">
        <v>62</v>
      </c>
      <c r="I8" s="30" t="s">
        <v>62</v>
      </c>
      <c r="J8" s="3" t="s">
        <v>82</v>
      </c>
      <c r="K8" s="44">
        <v>94990</v>
      </c>
      <c r="L8" s="18">
        <v>0.8</v>
      </c>
      <c r="M8" s="44">
        <v>75992</v>
      </c>
      <c r="N8" s="52">
        <f t="shared" ref="N8:N13" si="0">M8/100*50</f>
        <v>37996</v>
      </c>
      <c r="O8" s="53">
        <f t="shared" ref="O8:O13" si="1">M8/100*35</f>
        <v>26597.199999999997</v>
      </c>
      <c r="P8" s="53">
        <f t="shared" ref="P8:P13" si="2">M8/100*15</f>
        <v>11398.8</v>
      </c>
      <c r="Q8" s="54"/>
      <c r="R8" s="54"/>
      <c r="S8" s="54"/>
      <c r="T8" s="54"/>
      <c r="U8" s="54"/>
      <c r="V8" s="54"/>
    </row>
    <row r="9" spans="1:22" s="10" customFormat="1" ht="20.100000000000001" customHeight="1" thickBot="1" x14ac:dyDescent="0.3">
      <c r="A9" s="2"/>
      <c r="B9" s="23">
        <v>3</v>
      </c>
      <c r="C9" s="23">
        <v>62.5</v>
      </c>
      <c r="D9" s="23" t="s">
        <v>42</v>
      </c>
      <c r="E9" s="23" t="s">
        <v>96</v>
      </c>
      <c r="F9" s="40" t="s">
        <v>76</v>
      </c>
      <c r="G9" s="15" t="s">
        <v>32</v>
      </c>
      <c r="H9" s="29" t="s">
        <v>80</v>
      </c>
      <c r="I9" s="29" t="s">
        <v>43</v>
      </c>
      <c r="J9" s="49" t="s">
        <v>85</v>
      </c>
      <c r="K9" s="59">
        <v>49190.400000000001</v>
      </c>
      <c r="L9" s="37">
        <v>0.8</v>
      </c>
      <c r="M9" s="59">
        <v>39352.32</v>
      </c>
      <c r="N9" s="69"/>
      <c r="O9" s="69"/>
      <c r="P9" s="69"/>
      <c r="Q9" s="55"/>
      <c r="R9" s="51"/>
      <c r="S9" s="51"/>
      <c r="T9" s="55">
        <f>M9/100*50</f>
        <v>19676.16</v>
      </c>
      <c r="U9" s="51">
        <f>M9/100*35</f>
        <v>13773.312</v>
      </c>
      <c r="V9" s="51">
        <f>M9/100*15</f>
        <v>5902.848</v>
      </c>
    </row>
    <row r="10" spans="1:22" s="10" customFormat="1" ht="20.100000000000001" customHeight="1" x14ac:dyDescent="0.25">
      <c r="A10" s="2"/>
      <c r="B10" s="22">
        <v>4</v>
      </c>
      <c r="C10" s="19">
        <v>62.05</v>
      </c>
      <c r="D10" s="12" t="s">
        <v>53</v>
      </c>
      <c r="E10" s="12" t="s">
        <v>100</v>
      </c>
      <c r="F10" s="41" t="s">
        <v>67</v>
      </c>
      <c r="G10" s="13" t="s">
        <v>33</v>
      </c>
      <c r="H10" s="32" t="s">
        <v>45</v>
      </c>
      <c r="I10" s="32" t="s">
        <v>45</v>
      </c>
      <c r="J10" s="3" t="s">
        <v>83</v>
      </c>
      <c r="K10" s="45">
        <v>95028.66</v>
      </c>
      <c r="L10" s="18">
        <v>0.8</v>
      </c>
      <c r="M10" s="45">
        <v>76022.92</v>
      </c>
      <c r="N10" s="52">
        <f t="shared" si="0"/>
        <v>38011.46</v>
      </c>
      <c r="O10" s="53">
        <f t="shared" si="1"/>
        <v>26608.022000000001</v>
      </c>
      <c r="P10" s="53">
        <f t="shared" si="2"/>
        <v>11403.438</v>
      </c>
      <c r="Q10" s="56"/>
      <c r="R10" s="56"/>
      <c r="S10" s="56"/>
      <c r="T10" s="56"/>
      <c r="U10" s="56"/>
      <c r="V10" s="56"/>
    </row>
    <row r="11" spans="1:22" s="10" customFormat="1" ht="20.100000000000001" customHeight="1" thickBot="1" x14ac:dyDescent="0.3">
      <c r="A11" s="2"/>
      <c r="B11" s="23">
        <v>5</v>
      </c>
      <c r="C11" s="24">
        <v>61.25</v>
      </c>
      <c r="D11" s="25" t="s">
        <v>54</v>
      </c>
      <c r="E11" s="25" t="s">
        <v>92</v>
      </c>
      <c r="F11" s="42" t="s">
        <v>71</v>
      </c>
      <c r="G11" s="26" t="s">
        <v>34</v>
      </c>
      <c r="H11" s="31" t="s">
        <v>77</v>
      </c>
      <c r="I11" s="34" t="s">
        <v>46</v>
      </c>
      <c r="J11" s="27" t="s">
        <v>84</v>
      </c>
      <c r="K11" s="46">
        <v>100000</v>
      </c>
      <c r="L11" s="28">
        <v>0.8</v>
      </c>
      <c r="M11" s="46">
        <v>80000</v>
      </c>
      <c r="N11" s="50">
        <f t="shared" si="0"/>
        <v>40000</v>
      </c>
      <c r="O11" s="51">
        <f t="shared" si="1"/>
        <v>28000</v>
      </c>
      <c r="P11" s="51">
        <f t="shared" si="2"/>
        <v>12000</v>
      </c>
      <c r="Q11" s="57"/>
      <c r="R11" s="57"/>
      <c r="S11" s="57"/>
      <c r="T11" s="57"/>
      <c r="U11" s="57"/>
      <c r="V11" s="57"/>
    </row>
    <row r="12" spans="1:22" s="10" customFormat="1" ht="15.75" x14ac:dyDescent="0.25">
      <c r="A12" s="2"/>
      <c r="B12" s="22">
        <v>3</v>
      </c>
      <c r="C12" s="22">
        <v>61.25</v>
      </c>
      <c r="D12" s="22" t="s">
        <v>41</v>
      </c>
      <c r="E12" s="22" t="s">
        <v>98</v>
      </c>
      <c r="F12" s="39" t="s">
        <v>75</v>
      </c>
      <c r="G12" s="13" t="s">
        <v>35</v>
      </c>
      <c r="H12" s="30" t="s">
        <v>81</v>
      </c>
      <c r="I12" s="30" t="s">
        <v>40</v>
      </c>
      <c r="J12" s="48" t="s">
        <v>87</v>
      </c>
      <c r="K12" s="47">
        <v>100000</v>
      </c>
      <c r="L12" s="36">
        <v>0.8</v>
      </c>
      <c r="M12" s="47">
        <v>80000</v>
      </c>
      <c r="N12" s="70"/>
      <c r="O12" s="70"/>
      <c r="P12" s="70"/>
      <c r="Q12" s="52"/>
      <c r="R12" s="53"/>
      <c r="S12" s="53"/>
      <c r="T12" s="52">
        <v>40000</v>
      </c>
      <c r="U12" s="53">
        <v>28000</v>
      </c>
      <c r="V12" s="53">
        <v>12000</v>
      </c>
    </row>
    <row r="13" spans="1:22" s="10" customFormat="1" ht="20.100000000000001" customHeight="1" thickBot="1" x14ac:dyDescent="0.3">
      <c r="A13" s="2"/>
      <c r="B13" s="23">
        <v>7</v>
      </c>
      <c r="C13" s="23">
        <v>55.45</v>
      </c>
      <c r="D13" s="23" t="s">
        <v>55</v>
      </c>
      <c r="E13" s="23" t="s">
        <v>99</v>
      </c>
      <c r="F13" s="40" t="s">
        <v>72</v>
      </c>
      <c r="G13" s="26" t="s">
        <v>11</v>
      </c>
      <c r="H13" s="29" t="s">
        <v>19</v>
      </c>
      <c r="I13" s="60" t="s">
        <v>19</v>
      </c>
      <c r="J13" s="49" t="s">
        <v>21</v>
      </c>
      <c r="K13" s="46">
        <v>96960</v>
      </c>
      <c r="L13" s="28">
        <v>0.8</v>
      </c>
      <c r="M13" s="46">
        <v>77568</v>
      </c>
      <c r="N13" s="50">
        <f t="shared" si="0"/>
        <v>38784</v>
      </c>
      <c r="O13" s="51">
        <f t="shared" si="1"/>
        <v>27148.799999999999</v>
      </c>
      <c r="P13" s="51">
        <f t="shared" si="2"/>
        <v>11635.199999999999</v>
      </c>
      <c r="Q13" s="58"/>
      <c r="R13" s="58"/>
      <c r="S13" s="58"/>
      <c r="T13" s="58"/>
      <c r="U13" s="58"/>
      <c r="V13" s="58"/>
    </row>
    <row r="14" spans="1:22" s="10" customFormat="1" ht="20.100000000000001" customHeight="1" x14ac:dyDescent="0.25">
      <c r="A14" s="2"/>
      <c r="B14" s="22">
        <v>8</v>
      </c>
      <c r="C14" s="22">
        <v>54.5</v>
      </c>
      <c r="D14" s="22" t="s">
        <v>56</v>
      </c>
      <c r="E14" s="22" t="s">
        <v>101</v>
      </c>
      <c r="F14" s="39" t="s">
        <v>69</v>
      </c>
      <c r="G14" s="13" t="s">
        <v>13</v>
      </c>
      <c r="H14" s="30" t="s">
        <v>22</v>
      </c>
      <c r="I14" s="22" t="s">
        <v>22</v>
      </c>
      <c r="J14" s="3" t="s">
        <v>23</v>
      </c>
      <c r="K14" s="44">
        <v>100000</v>
      </c>
      <c r="L14" s="18">
        <v>0.8</v>
      </c>
      <c r="M14" s="44">
        <v>80000</v>
      </c>
      <c r="N14" s="52">
        <f>M14/100*50</f>
        <v>40000</v>
      </c>
      <c r="O14" s="53">
        <f>M14/100*35</f>
        <v>28000</v>
      </c>
      <c r="P14" s="53">
        <f>M14/100*15</f>
        <v>12000</v>
      </c>
      <c r="Q14" s="54"/>
      <c r="R14" s="54"/>
      <c r="S14" s="54"/>
      <c r="T14" s="54"/>
      <c r="U14" s="54"/>
      <c r="V14" s="54"/>
    </row>
    <row r="15" spans="1:22" s="10" customFormat="1" ht="20.100000000000001" customHeight="1" thickBot="1" x14ac:dyDescent="0.3">
      <c r="A15" s="2"/>
      <c r="B15" s="23">
        <v>9</v>
      </c>
      <c r="C15" s="23">
        <v>52.5</v>
      </c>
      <c r="D15" s="23" t="s">
        <v>57</v>
      </c>
      <c r="E15" s="23" t="s">
        <v>90</v>
      </c>
      <c r="F15" s="40" t="s">
        <v>73</v>
      </c>
      <c r="G15" s="15" t="s">
        <v>36</v>
      </c>
      <c r="H15" s="29" t="s">
        <v>47</v>
      </c>
      <c r="I15" s="29" t="s">
        <v>47</v>
      </c>
      <c r="J15" s="49" t="s">
        <v>106</v>
      </c>
      <c r="K15" s="59">
        <v>93975.3</v>
      </c>
      <c r="L15" s="37">
        <v>0.8</v>
      </c>
      <c r="M15" s="59">
        <v>75180.240000000005</v>
      </c>
      <c r="N15" s="50">
        <f t="shared" ref="N15:N19" si="3">M15/100*50</f>
        <v>37590.120000000003</v>
      </c>
      <c r="O15" s="51">
        <f t="shared" ref="O15:O19" si="4">M15/100*35</f>
        <v>26313.084000000003</v>
      </c>
      <c r="P15" s="51">
        <f t="shared" ref="P15:P19" si="5">M15/100*15</f>
        <v>11277.036</v>
      </c>
      <c r="Q15" s="55"/>
      <c r="R15" s="51"/>
      <c r="S15" s="51"/>
      <c r="T15" s="55"/>
      <c r="U15" s="51"/>
      <c r="V15" s="51"/>
    </row>
    <row r="16" spans="1:22" s="10" customFormat="1" ht="20.100000000000001" customHeight="1" x14ac:dyDescent="0.25">
      <c r="A16" s="2"/>
      <c r="B16" s="22">
        <v>10</v>
      </c>
      <c r="C16" s="19">
        <v>50</v>
      </c>
      <c r="D16" s="12" t="s">
        <v>58</v>
      </c>
      <c r="E16" s="12" t="s">
        <v>93</v>
      </c>
      <c r="F16" s="41" t="s">
        <v>70</v>
      </c>
      <c r="G16" s="13" t="s">
        <v>37</v>
      </c>
      <c r="H16" s="30" t="s">
        <v>79</v>
      </c>
      <c r="I16" s="32" t="s">
        <v>48</v>
      </c>
      <c r="J16" s="3" t="s">
        <v>78</v>
      </c>
      <c r="K16" s="45">
        <v>100000</v>
      </c>
      <c r="L16" s="18">
        <v>0.8</v>
      </c>
      <c r="M16" s="45">
        <v>80000</v>
      </c>
      <c r="N16" s="52">
        <f t="shared" si="3"/>
        <v>40000</v>
      </c>
      <c r="O16" s="53">
        <f t="shared" si="4"/>
        <v>28000</v>
      </c>
      <c r="P16" s="53">
        <f t="shared" si="5"/>
        <v>12000</v>
      </c>
      <c r="Q16" s="56"/>
      <c r="R16" s="56"/>
      <c r="S16" s="56"/>
      <c r="T16" s="56"/>
      <c r="U16" s="56"/>
      <c r="V16" s="56"/>
    </row>
    <row r="17" spans="1:22" s="10" customFormat="1" ht="20.100000000000001" customHeight="1" thickBot="1" x14ac:dyDescent="0.3">
      <c r="A17" s="2"/>
      <c r="B17" s="23">
        <v>11</v>
      </c>
      <c r="C17" s="24">
        <v>47.5</v>
      </c>
      <c r="D17" s="25" t="s">
        <v>59</v>
      </c>
      <c r="E17" s="25" t="s">
        <v>95</v>
      </c>
      <c r="F17" s="42" t="s">
        <v>64</v>
      </c>
      <c r="G17" s="26" t="s">
        <v>38</v>
      </c>
      <c r="H17" s="31"/>
      <c r="I17" s="34" t="s">
        <v>49</v>
      </c>
      <c r="J17" s="27"/>
      <c r="K17" s="46">
        <v>40096.720000000001</v>
      </c>
      <c r="L17" s="28">
        <v>0.8</v>
      </c>
      <c r="M17" s="46">
        <v>32077.38</v>
      </c>
      <c r="N17" s="50"/>
      <c r="O17" s="51"/>
      <c r="P17" s="51"/>
      <c r="Q17" s="57">
        <f>M17/100*50</f>
        <v>16038.69</v>
      </c>
      <c r="R17" s="57">
        <f>M17/100*35</f>
        <v>11227.083000000001</v>
      </c>
      <c r="S17" s="57">
        <f>M17/100*15</f>
        <v>4811.607</v>
      </c>
      <c r="T17" s="57"/>
      <c r="U17" s="57"/>
      <c r="V17" s="57"/>
    </row>
    <row r="18" spans="1:22" s="10" customFormat="1" ht="20.100000000000001" customHeight="1" x14ac:dyDescent="0.25">
      <c r="A18" s="2"/>
      <c r="B18" s="22">
        <v>12</v>
      </c>
      <c r="C18" s="19">
        <v>46.05</v>
      </c>
      <c r="D18" s="12" t="s">
        <v>60</v>
      </c>
      <c r="E18" s="12" t="s">
        <v>91</v>
      </c>
      <c r="F18" s="41" t="s">
        <v>68</v>
      </c>
      <c r="G18" s="13" t="s">
        <v>39</v>
      </c>
      <c r="H18" s="32" t="s">
        <v>50</v>
      </c>
      <c r="I18" s="32" t="s">
        <v>50</v>
      </c>
      <c r="J18" s="3" t="s">
        <v>86</v>
      </c>
      <c r="K18" s="45">
        <v>100000</v>
      </c>
      <c r="L18" s="18">
        <v>0.8</v>
      </c>
      <c r="M18" s="45">
        <v>80000</v>
      </c>
      <c r="N18" s="52">
        <f t="shared" si="3"/>
        <v>40000</v>
      </c>
      <c r="O18" s="53">
        <f t="shared" si="4"/>
        <v>28000</v>
      </c>
      <c r="P18" s="53">
        <f t="shared" si="5"/>
        <v>12000</v>
      </c>
      <c r="Q18" s="56"/>
      <c r="R18" s="56"/>
      <c r="S18" s="56"/>
      <c r="T18" s="56"/>
      <c r="U18" s="56"/>
      <c r="V18" s="56"/>
    </row>
    <row r="19" spans="1:22" s="10" customFormat="1" ht="20.100000000000001" customHeight="1" thickBot="1" x14ac:dyDescent="0.3">
      <c r="A19" s="2"/>
      <c r="B19" s="23">
        <v>13</v>
      </c>
      <c r="C19" s="23">
        <v>40</v>
      </c>
      <c r="D19" s="23" t="s">
        <v>61</v>
      </c>
      <c r="E19" s="23" t="s">
        <v>94</v>
      </c>
      <c r="F19" s="40" t="s">
        <v>74</v>
      </c>
      <c r="G19" s="26" t="s">
        <v>14</v>
      </c>
      <c r="H19" s="29" t="s">
        <v>18</v>
      </c>
      <c r="I19" s="29" t="s">
        <v>18</v>
      </c>
      <c r="J19" s="23" t="s">
        <v>20</v>
      </c>
      <c r="K19" s="46">
        <v>100000</v>
      </c>
      <c r="L19" s="28">
        <v>0.8</v>
      </c>
      <c r="M19" s="46">
        <v>80000</v>
      </c>
      <c r="N19" s="50">
        <f t="shared" si="3"/>
        <v>40000</v>
      </c>
      <c r="O19" s="51">
        <f t="shared" si="4"/>
        <v>28000</v>
      </c>
      <c r="P19" s="51">
        <f t="shared" si="5"/>
        <v>12000</v>
      </c>
      <c r="Q19" s="58"/>
      <c r="R19" s="58"/>
      <c r="S19" s="58"/>
      <c r="T19" s="58"/>
      <c r="U19" s="58"/>
      <c r="V19" s="58"/>
    </row>
    <row r="20" spans="1:22" x14ac:dyDescent="0.2">
      <c r="J20" s="65" t="s">
        <v>63</v>
      </c>
      <c r="K20" s="67">
        <f>SUM(K7:K19)</f>
        <v>1170241.08</v>
      </c>
      <c r="L20" s="66"/>
      <c r="M20" s="67">
        <f>SUM(M7:M19)</f>
        <v>936192.86</v>
      </c>
      <c r="N20" s="68">
        <v>392381.58</v>
      </c>
      <c r="O20" s="68">
        <v>274667.09999999998</v>
      </c>
      <c r="P20" s="68">
        <v>117714.48</v>
      </c>
      <c r="Q20" s="68">
        <f t="shared" ref="Q20:V20" si="6">SUM(Q7:Q19)</f>
        <v>16038.69</v>
      </c>
      <c r="R20" s="68">
        <f t="shared" si="6"/>
        <v>11227.083000000001</v>
      </c>
      <c r="S20" s="68">
        <f t="shared" si="6"/>
        <v>4811.607</v>
      </c>
      <c r="T20" s="68">
        <f t="shared" si="6"/>
        <v>59676.160000000003</v>
      </c>
      <c r="U20" s="68">
        <f t="shared" si="6"/>
        <v>41773.311999999998</v>
      </c>
      <c r="V20" s="68">
        <f t="shared" si="6"/>
        <v>17902.847999999998</v>
      </c>
    </row>
    <row r="21" spans="1:22" x14ac:dyDescent="0.2">
      <c r="K21" s="1"/>
      <c r="M21" s="1"/>
      <c r="N21" s="1"/>
      <c r="O21" s="1"/>
      <c r="P21" s="1"/>
    </row>
    <row r="22" spans="1:22" x14ac:dyDescent="0.2">
      <c r="K22" s="1"/>
      <c r="M22" s="1"/>
      <c r="N22" s="1"/>
      <c r="O22" s="1"/>
      <c r="P22" s="1"/>
    </row>
    <row r="23" spans="1:22" x14ac:dyDescent="0.2">
      <c r="K23" s="1"/>
      <c r="M23" s="1"/>
      <c r="N23" s="1"/>
      <c r="O23" s="1"/>
      <c r="P23" s="1"/>
    </row>
    <row r="24" spans="1:22" x14ac:dyDescent="0.2">
      <c r="K24" s="1"/>
      <c r="M24" s="1"/>
      <c r="N24" s="1"/>
      <c r="O24" s="1"/>
      <c r="P24" s="1"/>
    </row>
    <row r="25" spans="1:22" x14ac:dyDescent="0.2">
      <c r="K25" s="1"/>
      <c r="M25" s="1"/>
      <c r="N25" s="1"/>
      <c r="O25" s="1"/>
      <c r="P25" s="1"/>
    </row>
    <row r="26" spans="1:22" x14ac:dyDescent="0.2">
      <c r="K26" s="1"/>
      <c r="M26" s="1"/>
      <c r="N26" s="1"/>
      <c r="O26" s="1"/>
      <c r="P26" s="1"/>
    </row>
    <row r="27" spans="1:22" x14ac:dyDescent="0.2">
      <c r="K27" s="1"/>
      <c r="M27" s="1"/>
      <c r="N27" s="1"/>
      <c r="O27" s="1"/>
      <c r="P27" s="1"/>
      <c r="Q27" s="1"/>
      <c r="R27" s="1"/>
      <c r="S27" s="1"/>
      <c r="T27" s="1"/>
    </row>
    <row r="28" spans="1:22" x14ac:dyDescent="0.2">
      <c r="K28" s="1"/>
      <c r="M28" s="1"/>
      <c r="N28" s="1"/>
      <c r="O28" s="1"/>
      <c r="P28" s="1"/>
      <c r="Q28" s="1"/>
      <c r="R28" s="1"/>
      <c r="S28" s="1"/>
      <c r="T28" s="1"/>
    </row>
    <row r="29" spans="1:22" x14ac:dyDescent="0.2">
      <c r="K29" s="1"/>
      <c r="M29" s="1"/>
      <c r="N29" s="1"/>
      <c r="O29" s="1"/>
      <c r="P29" s="1"/>
      <c r="Q29" s="1"/>
      <c r="R29" s="1"/>
      <c r="S29" s="1"/>
      <c r="T29" s="1"/>
    </row>
    <row r="30" spans="1:22" x14ac:dyDescent="0.2">
      <c r="K30" s="1"/>
      <c r="M30" s="1"/>
      <c r="N30" s="1"/>
      <c r="O30" s="1"/>
      <c r="P30" s="1"/>
      <c r="Q30" s="1"/>
      <c r="R30" s="1"/>
      <c r="S30" s="1"/>
      <c r="T30" s="1"/>
    </row>
    <row r="31" spans="1:22" x14ac:dyDescent="0.2">
      <c r="K31" s="1"/>
      <c r="M31" s="1"/>
      <c r="N31" s="1"/>
      <c r="O31" s="1"/>
      <c r="P31" s="1"/>
      <c r="Q31" s="1"/>
      <c r="R31" s="1"/>
      <c r="S31" s="1"/>
      <c r="T31" s="1"/>
    </row>
    <row r="32" spans="1:22" x14ac:dyDescent="0.2">
      <c r="K32" s="1"/>
      <c r="M32" s="1"/>
      <c r="N32" s="1"/>
      <c r="O32" s="1"/>
      <c r="P32" s="1"/>
      <c r="Q32" s="1"/>
      <c r="R32" s="1"/>
      <c r="S32" s="1"/>
      <c r="T32" s="1"/>
    </row>
    <row r="33" spans="11:20" x14ac:dyDescent="0.2">
      <c r="K33" s="1"/>
      <c r="M33" s="1"/>
      <c r="N33" s="1"/>
      <c r="O33" s="1"/>
      <c r="P33" s="1"/>
      <c r="Q33" s="1"/>
      <c r="R33" s="1"/>
      <c r="S33" s="1"/>
      <c r="T33" s="1"/>
    </row>
    <row r="34" spans="11:20" x14ac:dyDescent="0.2">
      <c r="K34" s="1"/>
      <c r="M34" s="1"/>
      <c r="N34" s="1"/>
      <c r="O34" s="1"/>
      <c r="P34" s="1"/>
      <c r="Q34" s="1"/>
      <c r="R34" s="1"/>
      <c r="S34" s="1"/>
      <c r="T34" s="1"/>
    </row>
    <row r="35" spans="11:20" x14ac:dyDescent="0.2">
      <c r="K35" s="1"/>
      <c r="M35" s="1"/>
      <c r="N35" s="1"/>
      <c r="O35" s="1"/>
      <c r="P35" s="1"/>
      <c r="Q35" s="1"/>
      <c r="R35" s="1"/>
      <c r="S35" s="1"/>
      <c r="T35" s="1"/>
    </row>
    <row r="36" spans="11:20" x14ac:dyDescent="0.2">
      <c r="K36" s="1"/>
      <c r="M36" s="1"/>
      <c r="N36" s="1"/>
      <c r="O36" s="1"/>
      <c r="P36" s="1"/>
      <c r="Q36" s="1"/>
      <c r="R36" s="1"/>
      <c r="S36" s="1"/>
      <c r="T36" s="1"/>
    </row>
    <row r="37" spans="11:20" x14ac:dyDescent="0.2">
      <c r="K37" s="1"/>
      <c r="M37" s="1"/>
      <c r="N37" s="1"/>
      <c r="O37" s="1"/>
      <c r="P37" s="1"/>
      <c r="Q37" s="1"/>
      <c r="R37" s="1"/>
      <c r="S37" s="1"/>
      <c r="T37" s="1"/>
    </row>
    <row r="38" spans="11:20" x14ac:dyDescent="0.2">
      <c r="K38" s="1"/>
      <c r="M38" s="1"/>
      <c r="N38" s="1"/>
      <c r="O38" s="1"/>
      <c r="P38" s="1"/>
      <c r="Q38" s="1"/>
      <c r="R38" s="1"/>
      <c r="S38" s="1"/>
      <c r="T38" s="1"/>
    </row>
    <row r="39" spans="11:20" x14ac:dyDescent="0.2">
      <c r="K39" s="1"/>
      <c r="M39" s="1"/>
      <c r="N39" s="1"/>
      <c r="O39" s="1"/>
      <c r="P39" s="1"/>
      <c r="Q39" s="1"/>
      <c r="R39" s="1"/>
      <c r="S39" s="1"/>
      <c r="T39" s="1"/>
    </row>
    <row r="40" spans="11:20" x14ac:dyDescent="0.2">
      <c r="K40" s="1"/>
      <c r="M40" s="1"/>
      <c r="N40" s="1"/>
      <c r="O40" s="1"/>
      <c r="P40" s="1"/>
      <c r="Q40" s="1"/>
      <c r="R40" s="1"/>
      <c r="S40" s="1"/>
      <c r="T40" s="1"/>
    </row>
    <row r="41" spans="11:20" x14ac:dyDescent="0.2">
      <c r="K41" s="1"/>
      <c r="M41" s="1"/>
      <c r="N41" s="1"/>
      <c r="O41" s="1"/>
      <c r="P41" s="1"/>
      <c r="Q41" s="1"/>
      <c r="R41" s="1"/>
      <c r="S41" s="1"/>
      <c r="T41" s="1"/>
    </row>
    <row r="42" spans="11:20" x14ac:dyDescent="0.2">
      <c r="K42" s="1"/>
      <c r="M42" s="1"/>
      <c r="N42" s="1"/>
      <c r="O42" s="1"/>
      <c r="P42" s="1"/>
      <c r="Q42" s="1"/>
      <c r="R42" s="1"/>
      <c r="S42" s="1"/>
      <c r="T42" s="1"/>
    </row>
    <row r="43" spans="11:20" x14ac:dyDescent="0.2">
      <c r="K43" s="1"/>
      <c r="M43" s="1"/>
      <c r="N43" s="1"/>
      <c r="O43" s="1"/>
      <c r="P43" s="1"/>
      <c r="Q43" s="1"/>
      <c r="R43" s="1"/>
      <c r="S43" s="1"/>
      <c r="T43" s="1"/>
    </row>
    <row r="44" spans="11:20" x14ac:dyDescent="0.2">
      <c r="K44" s="1"/>
      <c r="M44" s="1"/>
      <c r="N44" s="1"/>
      <c r="O44" s="1"/>
      <c r="P44" s="1"/>
      <c r="Q44" s="1"/>
      <c r="R44" s="1"/>
      <c r="S44" s="1"/>
      <c r="T44" s="1"/>
    </row>
    <row r="45" spans="11:20" x14ac:dyDescent="0.2">
      <c r="K45" s="1"/>
      <c r="M45" s="1"/>
      <c r="N45" s="1"/>
      <c r="O45" s="1"/>
      <c r="P45" s="1"/>
      <c r="Q45" s="1"/>
      <c r="R45" s="1"/>
      <c r="S45" s="1"/>
      <c r="T45" s="1"/>
    </row>
    <row r="46" spans="11:20" x14ac:dyDescent="0.2">
      <c r="K46" s="1"/>
      <c r="M46" s="1"/>
      <c r="N46" s="1"/>
      <c r="O46" s="1"/>
      <c r="P46" s="1"/>
      <c r="Q46" s="1"/>
      <c r="R46" s="1"/>
      <c r="S46" s="1"/>
      <c r="T46" s="1"/>
    </row>
    <row r="47" spans="11:20" x14ac:dyDescent="0.2">
      <c r="K47" s="1"/>
      <c r="M47" s="1"/>
      <c r="N47" s="1"/>
      <c r="O47" s="1"/>
      <c r="P47" s="1"/>
      <c r="Q47" s="1"/>
      <c r="R47" s="1"/>
      <c r="S47" s="1"/>
      <c r="T47" s="1"/>
    </row>
    <row r="48" spans="11:20" x14ac:dyDescent="0.2">
      <c r="K48" s="1"/>
      <c r="M48" s="1"/>
      <c r="N48" s="1"/>
      <c r="O48" s="1"/>
      <c r="P48" s="1"/>
      <c r="Q48" s="1"/>
      <c r="R48" s="1"/>
      <c r="S48" s="1"/>
      <c r="T48" s="1"/>
    </row>
    <row r="49" spans="11:20" x14ac:dyDescent="0.2">
      <c r="K49" s="1"/>
      <c r="M49" s="1"/>
      <c r="N49" s="1"/>
      <c r="O49" s="1"/>
      <c r="P49" s="1"/>
      <c r="Q49" s="1"/>
      <c r="R49" s="1"/>
      <c r="S49" s="1"/>
      <c r="T49" s="1"/>
    </row>
    <row r="50" spans="11:20" x14ac:dyDescent="0.2">
      <c r="K50" s="1"/>
      <c r="M50" s="1"/>
      <c r="N50" s="1"/>
      <c r="O50" s="1"/>
      <c r="P50" s="1"/>
      <c r="Q50" s="1"/>
      <c r="R50" s="1"/>
      <c r="S50" s="1"/>
      <c r="T50" s="1"/>
    </row>
  </sheetData>
  <mergeCells count="15">
    <mergeCell ref="B2:E2"/>
    <mergeCell ref="N5:V5"/>
    <mergeCell ref="N4:V4"/>
    <mergeCell ref="F5:F6"/>
    <mergeCell ref="B5:B6"/>
    <mergeCell ref="L5:L6"/>
    <mergeCell ref="M5:M6"/>
    <mergeCell ref="C5:C6"/>
    <mergeCell ref="G5:G6"/>
    <mergeCell ref="D5:D6"/>
    <mergeCell ref="K5:K6"/>
    <mergeCell ref="J5:J6"/>
    <mergeCell ref="I5:I6"/>
    <mergeCell ref="E5:E6"/>
    <mergeCell ref="H5:H6"/>
  </mergeCells>
  <phoneticPr fontId="14" type="noConversion"/>
  <pageMargins left="0.11811023622047245" right="0.11811023622047245" top="0.55118110236220474" bottom="0.55118110236220474" header="0.19685039370078741" footer="0.19685039370078741"/>
  <pageSetup paperSize="9" orientation="landscape" r:id="rId1"/>
  <headerFooter>
    <oddHeader>&amp;CSituazione Misura 5.69 al 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Mauro</dc:creator>
  <cp:lastModifiedBy>Laura Gagliardini Anibaldi</cp:lastModifiedBy>
  <cp:lastPrinted>2019-07-31T10:38:37Z</cp:lastPrinted>
  <dcterms:created xsi:type="dcterms:W3CDTF">2016-12-07T12:57:04Z</dcterms:created>
  <dcterms:modified xsi:type="dcterms:W3CDTF">2026-06-24T09:29:41Z</dcterms:modified>
</cp:coreProperties>
</file>